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775" windowHeight="8250" tabRatio="708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externalReferences>
    <externalReference r:id="rId5"/>
  </externalReference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ВО'!$A$1:$C$27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C25" i="4"/>
  <c r="D21" i="3"/>
  <c r="D20"/>
  <c r="A13"/>
  <c r="D14"/>
  <c r="D18" i="1" l="1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9" i="4" l="1"/>
  <c r="C16"/>
  <c r="C14"/>
  <c r="C19" i="2"/>
  <c r="C16"/>
  <c r="C14"/>
  <c r="C25" l="1"/>
  <c r="D22" i="3" l="1"/>
  <c r="D27" i="1" l="1"/>
</calcChain>
</file>

<file path=xl/sharedStrings.xml><?xml version="1.0" encoding="utf-8"?>
<sst xmlns="http://schemas.openxmlformats.org/spreadsheetml/2006/main" count="155" uniqueCount="85">
  <si>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</si>
  <si>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</si>
  <si>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</si>
  <si>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</si>
  <si>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</si>
  <si>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</si>
  <si>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</si>
  <si>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</si>
  <si>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</si>
  <si>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</si>
  <si>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</si>
  <si>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</si>
  <si>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</si>
  <si>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</si>
  <si>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</si>
  <si>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</si>
  <si>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</si>
  <si>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</si>
  <si>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</si>
  <si>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</si>
  <si>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</si>
  <si>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</si>
  <si>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</si>
  <si>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</si>
  <si>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</si>
  <si>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</si>
  <si>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</si>
  <si>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</si>
  <si>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</si>
  <si>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</si>
  <si>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</si>
  <si>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</si>
  <si>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</si>
  <si>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</si>
  <si>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</si>
  <si>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</si>
  <si>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</si>
  <si>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</si>
  <si>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</si>
  <si>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</si>
  <si>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</si>
  <si>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</si>
  <si>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</si>
  <si>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</si>
  <si>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</si>
  <si>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</si>
  <si>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</si>
  <si>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</si>
  <si>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Затраты на оплату труда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</si>
  <si>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</si>
  <si>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</si>
  <si>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</si>
  <si>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</si>
  <si>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</si>
  <si>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объем электрической энергии,  тыс.кВт*ч</t>
  </si>
  <si>
    <t>Расходы на покупаемую электрическую энергию</t>
  </si>
  <si>
    <t>Величина</t>
  </si>
  <si>
    <t>№
п/п</t>
  </si>
  <si>
    <t>тыс. руб. (без НДС)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</si>
  <si>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</si>
  <si>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</si>
  <si>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</si>
  <si>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</si>
  <si>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</si>
  <si>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</si>
  <si>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</si>
  <si>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</si>
  <si>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</si>
  <si>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</si>
  <si>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(по Славянскому городскому поселению)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</si>
  <si>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</si>
  <si>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</si>
  <si>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</si>
  <si>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</si>
  <si>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</si>
  <si>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</si>
  <si>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</si>
  <si>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</si>
  <si>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</si>
  <si>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</si>
  <si>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</si>
  <si>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</si>
  <si>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</si>
  <si>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</si>
  <si>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Расходы, переданные по внутрихозяйственному обороту с других видов деятельности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</si>
</sst>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2" fillId="0" borderId="0" xfId="0" applyFont="1"/>
    <xf numFmtId="0" fontId="9" fillId="0" borderId="0" xfId="0" applyFont="1" applyBorder="1" applyAlignment="1">
      <alignment horizontal="left" wrapText="1"/>
    </xf>
    <xf numFmtId="0" fontId="8" fillId="0" borderId="0" xfId="0" applyFont="1" applyBorder="1"/>
    <xf numFmtId="165" fontId="8" fillId="0" borderId="6" xfId="0" applyNumberFormat="1" applyFont="1" applyBorder="1"/>
    <xf numFmtId="0" fontId="2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41" fontId="10" fillId="0" borderId="0" xfId="0" applyNumberFormat="1" applyFont="1"/>
    <xf numFmtId="165" fontId="10" fillId="0" borderId="2" xfId="0" applyNumberFormat="1" applyFont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1/&#1069;&#1082;&#1041;&#1076;&#1078;%202011/&#1054;&#1090;&#1095;&#1077;&#1090;%20&#1069;&#1082;&#1041;&#1076;&#1078;%202011/&#1054;&#1090;&#1095;&#1077;&#1090;%20&#1069;&#1041;%20&#1057;&#1090;&#1086;&#1082;&#1080;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ФИЛ"/>
      <sheetName val="СВОД"/>
      <sheetName val="АрсФ"/>
      <sheetName val="ДнгФ"/>
      <sheetName val="АртФ"/>
      <sheetName val="ГклФ"/>
      <sheetName val="ЛсзФ"/>
      <sheetName val="МихФ"/>
      <sheetName val="НхдФ"/>
      <sheetName val="ПртФ"/>
      <sheetName val="СпсФ"/>
      <sheetName val="дирекция"/>
      <sheetName val="резерв"/>
      <sheetName val="ДнгФНец"/>
      <sheetName val="ДнгВСЕ"/>
      <sheetName val="Хсн пос"/>
      <sheetName val="гкл"/>
      <sheetName val="арс"/>
      <sheetName val="лсз"/>
      <sheetName val="кав1"/>
      <sheetName val="нхд"/>
      <sheetName val="мих"/>
      <sheetName val="лаз"/>
      <sheetName val="спс1"/>
      <sheetName val="май"/>
      <sheetName val="дмтр"/>
      <sheetName val="ртх"/>
      <sheetName val="хсн"/>
      <sheetName val="прим"/>
      <sheetName val="пст"/>
      <sheetName val="брб"/>
      <sheetName val="бзв"/>
      <sheetName val="зрб"/>
      <sheetName val="крс"/>
      <sheetName val="сл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10">
          <cell r="X110">
            <v>9887.0699745762704</v>
          </cell>
        </row>
      </sheetData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F17" sqref="F17"/>
      <selection pane="topRight" activeCell="F17" sqref="F17"/>
      <selection pane="bottomLeft" activeCell="F17" sqref="F17"/>
      <selection pane="bottomRight" activeCell="D26" sqref="D26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3.75" customHeight="1">
      <c r="D1" s="33"/>
    </row>
    <row r="2" spans="1:4" ht="22.5" customHeight="1">
      <c r="A2" s="83" t="s">
        <v>0</v>
      </c>
      <c r="B2" s="83"/>
      <c r="C2" s="83"/>
      <c r="D2" s="83"/>
    </row>
    <row r="3" spans="1:4" ht="22.5" customHeight="1">
      <c r="A3" s="84" t="s">
        <v>1</v>
      </c>
      <c r="B3" s="84"/>
      <c r="C3" s="84"/>
      <c r="D3" s="84"/>
    </row>
    <row r="4" spans="1:4" ht="22.5" customHeight="1">
      <c r="A4" s="84" t="s">
        <v>80</v>
      </c>
      <c r="B4" s="84"/>
      <c r="C4" s="84"/>
      <c r="D4" s="84"/>
    </row>
    <row r="5" spans="1:4" ht="6.75" customHeight="1">
      <c r="A5" s="34"/>
      <c r="B5" s="34"/>
      <c r="C5" s="34"/>
      <c r="D5" s="34"/>
    </row>
    <row r="6" spans="1:4" s="37" customFormat="1" ht="27" customHeight="1">
      <c r="A6" s="35" t="s">
        <v>69</v>
      </c>
      <c r="B6" s="36"/>
      <c r="C6" s="36"/>
      <c r="D6" s="36"/>
    </row>
    <row r="7" spans="1:4" ht="4.5" customHeight="1">
      <c r="A7" s="38"/>
      <c r="B7" s="38"/>
      <c r="C7" s="38"/>
      <c r="D7" s="38"/>
    </row>
    <row r="8" spans="1:4" ht="33.75" customHeight="1">
      <c r="A8" s="39" t="s">
        <v>2</v>
      </c>
      <c r="B8" s="39" t="s">
        <v>3</v>
      </c>
      <c r="C8" s="39" t="s">
        <v>4</v>
      </c>
      <c r="D8" s="82" t="s">
        <v>81</v>
      </c>
    </row>
    <row r="9" spans="1:4" ht="21" customHeight="1">
      <c r="A9" s="40">
        <v>1</v>
      </c>
      <c r="B9" s="40">
        <v>2</v>
      </c>
      <c r="C9" s="40">
        <v>3</v>
      </c>
      <c r="D9" s="40">
        <v>4</v>
      </c>
    </row>
    <row r="10" spans="1:4" ht="35.25" customHeight="1">
      <c r="A10" s="85" t="s">
        <v>5</v>
      </c>
      <c r="B10" s="85"/>
      <c r="C10" s="85"/>
      <c r="D10" s="85"/>
    </row>
    <row r="11" spans="1:4" ht="31.5" customHeight="1">
      <c r="A11" s="3" t="s">
        <v>6</v>
      </c>
      <c r="B11" s="4" t="s">
        <v>7</v>
      </c>
      <c r="C11" s="41" t="s">
        <v>8</v>
      </c>
      <c r="D11" s="2">
        <v>1733.0309999999999</v>
      </c>
    </row>
    <row r="12" spans="1:4" ht="31.5" customHeight="1">
      <c r="A12" s="3" t="s">
        <v>52</v>
      </c>
      <c r="B12" s="4" t="s">
        <v>70</v>
      </c>
      <c r="C12" s="41" t="s">
        <v>8</v>
      </c>
      <c r="D12" s="79">
        <v>0</v>
      </c>
    </row>
    <row r="13" spans="1:4" ht="31.5" customHeight="1">
      <c r="A13" s="1">
        <v>3</v>
      </c>
      <c r="B13" s="42" t="s">
        <v>9</v>
      </c>
      <c r="C13" s="41" t="s">
        <v>10</v>
      </c>
      <c r="D13" s="43">
        <v>2.2999999999999998</v>
      </c>
    </row>
    <row r="14" spans="1:4" ht="31.5" customHeight="1">
      <c r="A14" s="1">
        <f t="shared" ref="A14:A16" si="0">A13+1</f>
        <v>4</v>
      </c>
      <c r="B14" s="4" t="s">
        <v>11</v>
      </c>
      <c r="C14" s="41" t="s">
        <v>8</v>
      </c>
      <c r="D14" s="78"/>
    </row>
    <row r="15" spans="1:4" ht="30.95" customHeight="1">
      <c r="A15" s="1">
        <f t="shared" si="0"/>
        <v>5</v>
      </c>
      <c r="B15" s="4" t="s">
        <v>12</v>
      </c>
      <c r="C15" s="41" t="s">
        <v>10</v>
      </c>
      <c r="D15" s="2">
        <v>6</v>
      </c>
    </row>
    <row r="16" spans="1:4" ht="30.95" customHeight="1">
      <c r="A16" s="1">
        <f t="shared" si="0"/>
        <v>6</v>
      </c>
      <c r="B16" s="4" t="s">
        <v>13</v>
      </c>
      <c r="C16" s="41" t="s">
        <v>8</v>
      </c>
      <c r="D16" s="2">
        <v>1553.9480000000001</v>
      </c>
    </row>
    <row r="17" spans="1:6" ht="31.5" customHeight="1">
      <c r="A17" s="3" t="s">
        <v>71</v>
      </c>
      <c r="B17" s="44" t="s">
        <v>15</v>
      </c>
      <c r="C17" s="41" t="s">
        <v>8</v>
      </c>
      <c r="D17" s="2">
        <v>1050.86592</v>
      </c>
      <c r="F17" s="45"/>
    </row>
    <row r="18" spans="1:6" ht="31.5" customHeight="1">
      <c r="A18" s="3" t="s">
        <v>72</v>
      </c>
      <c r="B18" s="44" t="s">
        <v>17</v>
      </c>
      <c r="C18" s="41" t="s">
        <v>8</v>
      </c>
      <c r="D18" s="2">
        <f>D16-D17</f>
        <v>503.08208000000013</v>
      </c>
    </row>
    <row r="19" spans="1:6" ht="31.5" customHeight="1">
      <c r="A19" s="1">
        <f>A16+1</f>
        <v>7</v>
      </c>
      <c r="B19" s="42" t="s">
        <v>18</v>
      </c>
      <c r="C19" s="41" t="s">
        <v>19</v>
      </c>
      <c r="D19" s="79">
        <v>1.1000000000000001</v>
      </c>
    </row>
    <row r="20" spans="1:6" ht="31.5" customHeight="1">
      <c r="A20" s="1">
        <f>A19+1</f>
        <v>8</v>
      </c>
      <c r="B20" s="4" t="s">
        <v>20</v>
      </c>
      <c r="C20" s="41" t="s">
        <v>21</v>
      </c>
      <c r="D20" s="78">
        <v>31.6</v>
      </c>
    </row>
    <row r="21" spans="1:6" ht="31.5" customHeight="1">
      <c r="A21" s="1">
        <f t="shared" ref="A21:A23" si="1">A20+1</f>
        <v>9</v>
      </c>
      <c r="B21" s="4" t="s">
        <v>22</v>
      </c>
      <c r="C21" s="41" t="s">
        <v>23</v>
      </c>
      <c r="D21" s="80">
        <v>0</v>
      </c>
    </row>
    <row r="22" spans="1:6" ht="31.5" customHeight="1">
      <c r="A22" s="1">
        <f t="shared" si="1"/>
        <v>10</v>
      </c>
      <c r="B22" s="4" t="s">
        <v>24</v>
      </c>
      <c r="C22" s="41" t="s">
        <v>23</v>
      </c>
      <c r="D22" s="80">
        <v>2</v>
      </c>
    </row>
    <row r="23" spans="1:6" ht="31.5" customHeight="1">
      <c r="A23" s="1">
        <f t="shared" si="1"/>
        <v>11</v>
      </c>
      <c r="B23" s="4" t="s">
        <v>25</v>
      </c>
      <c r="C23" s="41" t="s">
        <v>26</v>
      </c>
      <c r="D23" s="80">
        <v>35.957999999999998</v>
      </c>
    </row>
    <row r="24" spans="1:6" ht="35.25" customHeight="1">
      <c r="A24" s="86" t="s">
        <v>27</v>
      </c>
      <c r="B24" s="87"/>
      <c r="C24" s="87"/>
      <c r="D24" s="88"/>
    </row>
    <row r="25" spans="1:6" ht="32.25" customHeight="1">
      <c r="A25" s="1">
        <f>A23+1</f>
        <v>12</v>
      </c>
      <c r="B25" s="46" t="s">
        <v>28</v>
      </c>
      <c r="C25" s="47" t="s">
        <v>29</v>
      </c>
      <c r="D25" s="48">
        <v>14832.670610169493</v>
      </c>
    </row>
    <row r="26" spans="1:6" ht="33" customHeight="1">
      <c r="A26" s="1">
        <f>A25+1</f>
        <v>13</v>
      </c>
      <c r="B26" s="4" t="s">
        <v>30</v>
      </c>
      <c r="C26" s="47" t="s">
        <v>29</v>
      </c>
      <c r="D26" s="48">
        <v>19863.830000000002</v>
      </c>
    </row>
    <row r="27" spans="1:6" ht="36.75" customHeight="1">
      <c r="A27" s="1">
        <f>A26+1</f>
        <v>14</v>
      </c>
      <c r="B27" s="4" t="s">
        <v>31</v>
      </c>
      <c r="C27" s="47" t="s">
        <v>29</v>
      </c>
      <c r="D27" s="48">
        <f>D25-D26</f>
        <v>-5031.1593898305091</v>
      </c>
      <c r="F27" s="49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21" activePane="bottomRight" state="frozen"/>
      <selection activeCell="B19" sqref="B19"/>
      <selection pane="topRight" activeCell="B19" sqref="B19"/>
      <selection pane="bottomLeft" activeCell="B19" sqref="B19"/>
      <selection pane="bottomRight" activeCell="B24" sqref="B24"/>
    </sheetView>
  </sheetViews>
  <sheetFormatPr defaultRowHeight="12.75"/>
  <cols>
    <col min="1" max="1" width="8.28515625" style="52" customWidth="1"/>
    <col min="2" max="2" width="67.2851562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4.5" customHeight="1">
      <c r="C1" s="53"/>
    </row>
    <row r="2" spans="1:3" ht="62.25" customHeight="1">
      <c r="A2" s="89" t="s">
        <v>82</v>
      </c>
      <c r="B2" s="89"/>
      <c r="C2" s="89"/>
    </row>
    <row r="3" spans="1:3" ht="6" customHeight="1">
      <c r="A3" s="54"/>
      <c r="B3" s="54"/>
      <c r="C3" s="54"/>
    </row>
    <row r="4" spans="1:3" ht="6" customHeight="1">
      <c r="A4" s="55"/>
      <c r="B4" s="55"/>
      <c r="C4" s="56"/>
    </row>
    <row r="5" spans="1:3" s="57" customFormat="1" ht="20.25" customHeight="1">
      <c r="A5" s="35" t="s">
        <v>69</v>
      </c>
      <c r="C5" s="58" t="s">
        <v>58</v>
      </c>
    </row>
    <row r="6" spans="1:3" ht="9.75" customHeight="1">
      <c r="A6" s="55"/>
      <c r="B6" s="55"/>
      <c r="C6" s="56"/>
    </row>
    <row r="7" spans="1:3" ht="17.25" customHeight="1">
      <c r="A7" s="90" t="s">
        <v>57</v>
      </c>
      <c r="B7" s="90" t="s">
        <v>3</v>
      </c>
      <c r="C7" s="93" t="s">
        <v>56</v>
      </c>
    </row>
    <row r="8" spans="1:3" ht="17.25" customHeight="1">
      <c r="A8" s="91"/>
      <c r="B8" s="91"/>
      <c r="C8" s="93"/>
    </row>
    <row r="9" spans="1:3" ht="17.25" customHeight="1">
      <c r="A9" s="92"/>
      <c r="B9" s="92"/>
      <c r="C9" s="93"/>
    </row>
    <row r="10" spans="1:3" ht="17.25" customHeight="1">
      <c r="A10" s="59">
        <v>1</v>
      </c>
      <c r="B10" s="59">
        <v>2</v>
      </c>
      <c r="C10" s="59">
        <v>3</v>
      </c>
    </row>
    <row r="11" spans="1:3" ht="17.25" customHeight="1">
      <c r="A11" s="59">
        <v>1</v>
      </c>
      <c r="B11" s="42" t="s">
        <v>73</v>
      </c>
      <c r="C11" s="81">
        <v>0</v>
      </c>
    </row>
    <row r="12" spans="1:3" ht="18.75" customHeight="1">
      <c r="A12" s="60" t="s">
        <v>52</v>
      </c>
      <c r="B12" s="42" t="s">
        <v>55</v>
      </c>
      <c r="C12" s="61">
        <v>7345.39</v>
      </c>
    </row>
    <row r="13" spans="1:3" ht="18" customHeight="1">
      <c r="A13" s="60" t="s">
        <v>74</v>
      </c>
      <c r="B13" s="62" t="s">
        <v>54</v>
      </c>
      <c r="C13" s="61">
        <v>1989.575</v>
      </c>
    </row>
    <row r="14" spans="1:3" ht="18" customHeight="1">
      <c r="A14" s="60" t="s">
        <v>75</v>
      </c>
      <c r="B14" s="62" t="s">
        <v>53</v>
      </c>
      <c r="C14" s="63">
        <f>IF(C13=0,,C12/C13)</f>
        <v>3.6919392332533332</v>
      </c>
    </row>
    <row r="15" spans="1:3" ht="18" customHeight="1">
      <c r="A15" s="60" t="s">
        <v>50</v>
      </c>
      <c r="B15" s="42" t="s">
        <v>51</v>
      </c>
      <c r="C15" s="61">
        <v>1.05</v>
      </c>
    </row>
    <row r="16" spans="1:3" s="67" customFormat="1" ht="31.5">
      <c r="A16" s="64" t="s">
        <v>46</v>
      </c>
      <c r="B16" s="65" t="s">
        <v>49</v>
      </c>
      <c r="C16" s="66">
        <f>SUM(C17:C18)</f>
        <v>10238.01</v>
      </c>
    </row>
    <row r="17" spans="1:4" ht="18" customHeight="1">
      <c r="A17" s="60" t="s">
        <v>44</v>
      </c>
      <c r="B17" s="68" t="s">
        <v>48</v>
      </c>
      <c r="C17" s="61">
        <v>7646.48</v>
      </c>
    </row>
    <row r="18" spans="1:4" ht="18" customHeight="1">
      <c r="A18" s="60" t="s">
        <v>42</v>
      </c>
      <c r="B18" s="68" t="s">
        <v>47</v>
      </c>
      <c r="C18" s="61">
        <v>2591.5300000000002</v>
      </c>
    </row>
    <row r="19" spans="1:4" s="67" customFormat="1" ht="18" customHeight="1">
      <c r="A19" s="69" t="s">
        <v>40</v>
      </c>
      <c r="B19" s="70" t="s">
        <v>45</v>
      </c>
      <c r="C19" s="66">
        <f>SUM(C20:C21)</f>
        <v>35.93</v>
      </c>
    </row>
    <row r="20" spans="1:4" ht="18" customHeight="1">
      <c r="A20" s="60" t="s">
        <v>14</v>
      </c>
      <c r="B20" s="68" t="s">
        <v>43</v>
      </c>
      <c r="C20" s="61">
        <v>0</v>
      </c>
    </row>
    <row r="21" spans="1:4" ht="18" customHeight="1">
      <c r="A21" s="60" t="s">
        <v>16</v>
      </c>
      <c r="B21" s="68" t="s">
        <v>41</v>
      </c>
      <c r="C21" s="61">
        <v>35.93</v>
      </c>
    </row>
    <row r="22" spans="1:4" ht="18" customHeight="1">
      <c r="A22" s="60" t="s">
        <v>38</v>
      </c>
      <c r="B22" s="71" t="s">
        <v>39</v>
      </c>
      <c r="C22" s="61">
        <v>543.67999999999995</v>
      </c>
    </row>
    <row r="23" spans="1:4" ht="54" customHeight="1">
      <c r="A23" s="60"/>
      <c r="B23" s="71" t="s">
        <v>79</v>
      </c>
      <c r="C23" s="61">
        <v>0</v>
      </c>
    </row>
    <row r="24" spans="1:4" ht="31.5">
      <c r="A24" s="60" t="s">
        <v>36</v>
      </c>
      <c r="B24" s="71" t="s">
        <v>37</v>
      </c>
      <c r="C24" s="61">
        <v>491.79</v>
      </c>
    </row>
    <row r="25" spans="1:4" ht="31.5">
      <c r="A25" s="60" t="s">
        <v>34</v>
      </c>
      <c r="B25" s="71" t="s">
        <v>35</v>
      </c>
      <c r="C25" s="61">
        <f>C24+C26-C12-C15-C16-C19-C22</f>
        <v>2191.560000000004</v>
      </c>
    </row>
    <row r="26" spans="1:4" s="67" customFormat="1" ht="20.25" customHeight="1">
      <c r="A26" s="69" t="s">
        <v>76</v>
      </c>
      <c r="B26" s="70" t="s">
        <v>33</v>
      </c>
      <c r="C26" s="66">
        <v>19863.830000000002</v>
      </c>
      <c r="D26" s="72"/>
    </row>
    <row r="27" spans="1:4" s="76" customFormat="1" ht="12" customHeight="1">
      <c r="A27" s="73"/>
      <c r="B27" s="74"/>
      <c r="C27" s="75"/>
    </row>
    <row r="28" spans="1:4" ht="15.75" customHeight="1">
      <c r="A28" s="77"/>
      <c r="B28" s="77"/>
      <c r="C28" s="77"/>
    </row>
    <row r="29" spans="1:4">
      <c r="A29" s="52" t="s">
        <v>32</v>
      </c>
    </row>
    <row r="31" spans="1:4" ht="15.75" customHeight="1"/>
    <row r="32" spans="1:4" ht="15.75" customHeight="1"/>
    <row r="33" spans="2:2" ht="15.75" customHeight="1">
      <c r="B33" s="55"/>
    </row>
    <row r="34" spans="2:2" ht="15.75" customHeight="1">
      <c r="B34" s="55"/>
    </row>
    <row r="35" spans="2:2" ht="15.75" customHeight="1">
      <c r="B35" s="55"/>
    </row>
    <row r="36" spans="2:2" ht="15.75" customHeight="1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20" activePane="bottomRight" state="frozen"/>
      <selection activeCell="B19" sqref="B19"/>
      <selection pane="topRight" activeCell="B19" sqref="B19"/>
      <selection pane="bottomLeft" activeCell="B19" sqref="B19"/>
      <selection pane="bottomRight" activeCell="D9" sqref="D9"/>
    </sheetView>
  </sheetViews>
  <sheetFormatPr defaultRowHeight="33.950000000000003" customHeight="1"/>
  <cols>
    <col min="1" max="1" width="7.5703125" style="31" customWidth="1"/>
    <col min="2" max="2" width="84.5703125" style="31" customWidth="1"/>
    <col min="3" max="3" width="13.5703125" style="32" customWidth="1"/>
    <col min="4" max="4" width="23" style="31" customWidth="1"/>
    <col min="5" max="5" width="5.28515625" style="31" customWidth="1"/>
    <col min="6" max="6" width="16" style="31" customWidth="1"/>
    <col min="7" max="16384" width="9.140625" style="31"/>
  </cols>
  <sheetData>
    <row r="1" spans="1:4" ht="5.25" customHeight="1">
      <c r="D1" s="33"/>
    </row>
    <row r="2" spans="1:4" ht="23.25" customHeight="1">
      <c r="A2" s="83" t="s">
        <v>0</v>
      </c>
      <c r="B2" s="83"/>
      <c r="C2" s="83"/>
      <c r="D2" s="83"/>
    </row>
    <row r="3" spans="1:4" ht="23.25" customHeight="1">
      <c r="A3" s="84" t="s">
        <v>59</v>
      </c>
      <c r="B3" s="84"/>
      <c r="C3" s="84"/>
      <c r="D3" s="84"/>
    </row>
    <row r="4" spans="1:4" ht="23.25" customHeight="1">
      <c r="A4" s="84" t="s">
        <v>80</v>
      </c>
      <c r="B4" s="84"/>
      <c r="C4" s="84"/>
      <c r="D4" s="84"/>
    </row>
    <row r="5" spans="1:4" ht="6.75" customHeight="1">
      <c r="A5" s="34"/>
      <c r="B5" s="34"/>
      <c r="C5" s="34"/>
      <c r="D5" s="34"/>
    </row>
    <row r="6" spans="1:4" s="37" customFormat="1" ht="27" customHeight="1">
      <c r="A6" s="35" t="s">
        <v>69</v>
      </c>
      <c r="B6" s="36"/>
      <c r="C6" s="36"/>
      <c r="D6" s="36"/>
    </row>
    <row r="7" spans="1:4" ht="3" customHeight="1">
      <c r="A7" s="38"/>
      <c r="B7" s="38"/>
      <c r="C7" s="38"/>
      <c r="D7" s="38"/>
    </row>
    <row r="8" spans="1:4" ht="66" customHeight="1">
      <c r="A8" s="39" t="s">
        <v>2</v>
      </c>
      <c r="B8" s="39" t="s">
        <v>3</v>
      </c>
      <c r="C8" s="39" t="s">
        <v>4</v>
      </c>
      <c r="D8" s="82" t="s">
        <v>81</v>
      </c>
    </row>
    <row r="9" spans="1:4" ht="21" customHeight="1">
      <c r="A9" s="40">
        <v>1</v>
      </c>
      <c r="B9" s="40">
        <v>2</v>
      </c>
      <c r="C9" s="40">
        <v>3</v>
      </c>
      <c r="D9" s="40">
        <v>4</v>
      </c>
    </row>
    <row r="10" spans="1:4" ht="35.25" customHeight="1">
      <c r="A10" s="85" t="s">
        <v>5</v>
      </c>
      <c r="B10" s="85"/>
      <c r="C10" s="85"/>
      <c r="D10" s="85"/>
    </row>
    <row r="11" spans="1:4" ht="31.5" customHeight="1">
      <c r="A11" s="3" t="s">
        <v>6</v>
      </c>
      <c r="B11" s="4" t="s">
        <v>60</v>
      </c>
      <c r="C11" s="41" t="s">
        <v>8</v>
      </c>
      <c r="D11" s="2">
        <v>1076.9570000000001</v>
      </c>
    </row>
    <row r="12" spans="1:4" ht="30.95" customHeight="1">
      <c r="A12" s="1">
        <f>A11+1</f>
        <v>2</v>
      </c>
      <c r="B12" s="4" t="s">
        <v>61</v>
      </c>
      <c r="C12" s="41" t="s">
        <v>8</v>
      </c>
      <c r="D12" s="2">
        <v>1076.8140000000001</v>
      </c>
    </row>
    <row r="13" spans="1:4" ht="30.95" customHeight="1">
      <c r="A13" s="1">
        <f t="shared" ref="A13" si="0">A12+1</f>
        <v>3</v>
      </c>
      <c r="B13" s="4" t="s">
        <v>77</v>
      </c>
      <c r="C13" s="41" t="s">
        <v>8</v>
      </c>
      <c r="D13" s="78">
        <v>0</v>
      </c>
    </row>
    <row r="14" spans="1:4" ht="30.95" customHeight="1">
      <c r="A14" s="1">
        <v>4</v>
      </c>
      <c r="B14" s="4" t="s">
        <v>62</v>
      </c>
      <c r="C14" s="41" t="s">
        <v>8</v>
      </c>
      <c r="D14" s="78">
        <f>D11</f>
        <v>1076.9570000000001</v>
      </c>
    </row>
    <row r="15" spans="1:4" ht="31.5" customHeight="1">
      <c r="A15" s="1">
        <f t="shared" ref="A15:A18" si="1">A14+1</f>
        <v>5</v>
      </c>
      <c r="B15" s="4" t="s">
        <v>63</v>
      </c>
      <c r="C15" s="41" t="s">
        <v>21</v>
      </c>
      <c r="D15" s="78">
        <v>15.6</v>
      </c>
    </row>
    <row r="16" spans="1:4" ht="31.5" customHeight="1">
      <c r="A16" s="1">
        <f t="shared" si="1"/>
        <v>6</v>
      </c>
      <c r="B16" s="4" t="s">
        <v>64</v>
      </c>
      <c r="C16" s="41" t="s">
        <v>23</v>
      </c>
      <c r="D16" s="80">
        <v>1</v>
      </c>
    </row>
    <row r="17" spans="1:6" ht="31.5" customHeight="1">
      <c r="A17" s="1">
        <f t="shared" si="1"/>
        <v>7</v>
      </c>
      <c r="B17" s="4" t="s">
        <v>65</v>
      </c>
      <c r="C17" s="41" t="s">
        <v>23</v>
      </c>
      <c r="D17" s="80">
        <v>3</v>
      </c>
    </row>
    <row r="18" spans="1:6" ht="31.5" customHeight="1">
      <c r="A18" s="1">
        <f t="shared" si="1"/>
        <v>8</v>
      </c>
      <c r="B18" s="4" t="s">
        <v>25</v>
      </c>
      <c r="C18" s="41" t="s">
        <v>26</v>
      </c>
      <c r="D18" s="80">
        <v>17.513000000000002</v>
      </c>
    </row>
    <row r="19" spans="1:6" ht="35.25" customHeight="1">
      <c r="A19" s="86" t="s">
        <v>27</v>
      </c>
      <c r="B19" s="87"/>
      <c r="C19" s="87"/>
      <c r="D19" s="88"/>
    </row>
    <row r="20" spans="1:6" ht="32.25" customHeight="1">
      <c r="A20" s="1">
        <f>A18+1</f>
        <v>9</v>
      </c>
      <c r="B20" s="46" t="s">
        <v>66</v>
      </c>
      <c r="C20" s="47" t="s">
        <v>29</v>
      </c>
      <c r="D20" s="48">
        <f>[1]слв!$X$110</f>
        <v>9887.0699745762704</v>
      </c>
    </row>
    <row r="21" spans="1:6" ht="33" customHeight="1">
      <c r="A21" s="1">
        <f>A20+1</f>
        <v>10</v>
      </c>
      <c r="B21" s="4" t="s">
        <v>67</v>
      </c>
      <c r="C21" s="47" t="s">
        <v>29</v>
      </c>
      <c r="D21" s="48">
        <f>'расходы факт2011 ВО'!C27</f>
        <v>8597.73</v>
      </c>
    </row>
    <row r="22" spans="1:6" ht="36.75" customHeight="1">
      <c r="A22" s="1">
        <f>A21+1</f>
        <v>11</v>
      </c>
      <c r="B22" s="4" t="s">
        <v>68</v>
      </c>
      <c r="C22" s="47" t="s">
        <v>29</v>
      </c>
      <c r="D22" s="48">
        <f>D20-D21</f>
        <v>1289.3399745762708</v>
      </c>
      <c r="F22" s="49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view="pageBreakPreview" zoomScale="80" zoomScaleNormal="90" zoomScaleSheetLayoutView="80" workbookViewId="0">
      <pane xSplit="2" ySplit="10" topLeftCell="C16" activePane="bottomRight" state="frozen"/>
      <selection activeCell="B19" sqref="B19"/>
      <selection pane="topRight" activeCell="B19" sqref="B19"/>
      <selection pane="bottomLeft" activeCell="B19" sqref="B19"/>
      <selection pane="bottomRight" activeCell="E28" sqref="E28"/>
    </sheetView>
  </sheetViews>
  <sheetFormatPr defaultRowHeight="12.75"/>
  <cols>
    <col min="1" max="1" width="8.28515625" style="5" customWidth="1"/>
    <col min="2" max="2" width="65.28515625" style="5" customWidth="1"/>
    <col min="3" max="3" width="18.42578125" style="5" customWidth="1"/>
    <col min="4" max="4" width="12.5703125" style="5" customWidth="1"/>
    <col min="5" max="16384" width="9.140625" style="5"/>
  </cols>
  <sheetData>
    <row r="1" spans="1:3" ht="5.25" customHeight="1">
      <c r="C1" s="29"/>
    </row>
    <row r="2" spans="1:3" ht="62.25" customHeight="1">
      <c r="A2" s="89" t="s">
        <v>83</v>
      </c>
      <c r="B2" s="89"/>
      <c r="C2" s="89"/>
    </row>
    <row r="3" spans="1:3" ht="9.75" customHeight="1">
      <c r="A3" s="28"/>
      <c r="B3" s="28"/>
      <c r="C3" s="28"/>
    </row>
    <row r="4" spans="1:3" ht="6" customHeight="1">
      <c r="A4" s="6"/>
      <c r="B4" s="6"/>
      <c r="C4" s="27"/>
    </row>
    <row r="5" spans="1:3" s="50" customFormat="1" ht="20.25" customHeight="1">
      <c r="A5" s="30" t="s">
        <v>69</v>
      </c>
      <c r="C5" s="51" t="s">
        <v>58</v>
      </c>
    </row>
    <row r="6" spans="1:3" ht="9.75" customHeight="1">
      <c r="A6" s="6"/>
      <c r="B6" s="6"/>
      <c r="C6" s="27"/>
    </row>
    <row r="7" spans="1:3" ht="17.25" customHeight="1">
      <c r="A7" s="94" t="s">
        <v>57</v>
      </c>
      <c r="B7" s="94" t="s">
        <v>3</v>
      </c>
      <c r="C7" s="97" t="s">
        <v>56</v>
      </c>
    </row>
    <row r="8" spans="1:3" ht="17.25" customHeight="1">
      <c r="A8" s="95"/>
      <c r="B8" s="95"/>
      <c r="C8" s="97"/>
    </row>
    <row r="9" spans="1:3" ht="17.25" customHeight="1">
      <c r="A9" s="96"/>
      <c r="B9" s="96"/>
      <c r="C9" s="97"/>
    </row>
    <row r="10" spans="1:3" ht="17.25" customHeight="1">
      <c r="A10" s="26">
        <v>1</v>
      </c>
      <c r="B10" s="26">
        <v>2</v>
      </c>
      <c r="C10" s="26">
        <v>3</v>
      </c>
    </row>
    <row r="11" spans="1:3" s="52" customFormat="1" ht="31.5" customHeight="1">
      <c r="A11" s="59">
        <v>1</v>
      </c>
      <c r="B11" s="42" t="s">
        <v>78</v>
      </c>
      <c r="C11" s="81">
        <v>0</v>
      </c>
    </row>
    <row r="12" spans="1:3" ht="18.75" customHeight="1">
      <c r="A12" s="19" t="s">
        <v>52</v>
      </c>
      <c r="B12" s="23" t="s">
        <v>55</v>
      </c>
      <c r="C12" s="17">
        <v>1638.77</v>
      </c>
    </row>
    <row r="13" spans="1:3" ht="18" customHeight="1">
      <c r="A13" s="19" t="s">
        <v>74</v>
      </c>
      <c r="B13" s="25" t="s">
        <v>54</v>
      </c>
      <c r="C13" s="17">
        <v>434.79899999999998</v>
      </c>
    </row>
    <row r="14" spans="1:3" ht="18" customHeight="1">
      <c r="A14" s="19" t="s">
        <v>75</v>
      </c>
      <c r="B14" s="25" t="s">
        <v>53</v>
      </c>
      <c r="C14" s="24">
        <f>IF(C13=0,,C12/C13)</f>
        <v>3.7690289076101831</v>
      </c>
    </row>
    <row r="15" spans="1:3" ht="18" customHeight="1">
      <c r="A15" s="19" t="s">
        <v>50</v>
      </c>
      <c r="B15" s="23" t="s">
        <v>51</v>
      </c>
      <c r="C15" s="17">
        <v>1.33</v>
      </c>
    </row>
    <row r="16" spans="1:3" s="12" customFormat="1" ht="31.5">
      <c r="A16" s="22" t="s">
        <v>46</v>
      </c>
      <c r="B16" s="21" t="s">
        <v>49</v>
      </c>
      <c r="C16" s="14">
        <f>SUM(C17:C18)</f>
        <v>4671.22</v>
      </c>
    </row>
    <row r="17" spans="1:4" ht="18" customHeight="1">
      <c r="A17" s="19" t="s">
        <v>44</v>
      </c>
      <c r="B17" s="20" t="s">
        <v>48</v>
      </c>
      <c r="C17" s="17">
        <v>3487.11</v>
      </c>
    </row>
    <row r="18" spans="1:4" ht="18" customHeight="1">
      <c r="A18" s="19" t="s">
        <v>42</v>
      </c>
      <c r="B18" s="20" t="s">
        <v>47</v>
      </c>
      <c r="C18" s="17">
        <v>1184.1099999999999</v>
      </c>
    </row>
    <row r="19" spans="1:4" s="12" customFormat="1" ht="18" customHeight="1">
      <c r="A19" s="16" t="s">
        <v>40</v>
      </c>
      <c r="B19" s="15" t="s">
        <v>45</v>
      </c>
      <c r="C19" s="14">
        <f>SUM(C20:C21)</f>
        <v>49.32</v>
      </c>
    </row>
    <row r="20" spans="1:4" ht="18" customHeight="1">
      <c r="A20" s="19" t="s">
        <v>14</v>
      </c>
      <c r="B20" s="20" t="s">
        <v>43</v>
      </c>
      <c r="C20" s="17">
        <v>0</v>
      </c>
    </row>
    <row r="21" spans="1:4" ht="18" customHeight="1">
      <c r="A21" s="19" t="s">
        <v>16</v>
      </c>
      <c r="B21" s="20" t="s">
        <v>41</v>
      </c>
      <c r="C21" s="17">
        <v>49.32</v>
      </c>
    </row>
    <row r="22" spans="1:4" ht="18" customHeight="1">
      <c r="A22" s="19" t="s">
        <v>38</v>
      </c>
      <c r="B22" s="18" t="s">
        <v>39</v>
      </c>
      <c r="C22" s="17">
        <v>230.65</v>
      </c>
    </row>
    <row r="23" spans="1:4" ht="31.5" hidden="1">
      <c r="A23" s="19" t="s">
        <v>38</v>
      </c>
      <c r="B23" s="18" t="s">
        <v>37</v>
      </c>
      <c r="C23" s="17">
        <v>0</v>
      </c>
    </row>
    <row r="24" spans="1:4" ht="51" customHeight="1">
      <c r="A24" s="19"/>
      <c r="B24" s="71" t="s">
        <v>79</v>
      </c>
      <c r="C24" s="17">
        <v>0</v>
      </c>
    </row>
    <row r="25" spans="1:4" ht="31.5">
      <c r="A25" s="19" t="s">
        <v>36</v>
      </c>
      <c r="B25" s="18" t="s">
        <v>35</v>
      </c>
      <c r="C25" s="17">
        <f>C23+C27-C12-C15-C16-C19-C22</f>
        <v>2006.4399999999987</v>
      </c>
    </row>
    <row r="26" spans="1:4" ht="31.5">
      <c r="A26" s="19" t="s">
        <v>34</v>
      </c>
      <c r="B26" s="71" t="s">
        <v>84</v>
      </c>
      <c r="C26" s="17">
        <v>-490.14</v>
      </c>
    </row>
    <row r="27" spans="1:4" s="12" customFormat="1" ht="20.25" customHeight="1">
      <c r="A27" s="16" t="s">
        <v>76</v>
      </c>
      <c r="B27" s="15" t="s">
        <v>33</v>
      </c>
      <c r="C27" s="14">
        <v>8597.73</v>
      </c>
      <c r="D27" s="13"/>
    </row>
    <row r="28" spans="1:4" s="8" customFormat="1" ht="12" customHeight="1">
      <c r="A28" s="11"/>
      <c r="B28" s="10"/>
      <c r="C28" s="9"/>
    </row>
    <row r="29" spans="1:4" ht="15.75" customHeight="1">
      <c r="A29" s="7"/>
      <c r="B29" s="7"/>
      <c r="C29" s="7"/>
    </row>
    <row r="30" spans="1:4">
      <c r="A30" s="5" t="s">
        <v>32</v>
      </c>
    </row>
    <row r="32" spans="1:4" ht="15.75" customHeight="1"/>
    <row r="33" spans="2:2" ht="15.75" customHeight="1"/>
    <row r="34" spans="2:2" ht="15.75" customHeight="1">
      <c r="B34" s="6"/>
    </row>
    <row r="35" spans="2:2" ht="15.75" customHeight="1">
      <c r="B35" s="6"/>
    </row>
    <row r="36" spans="2:2" ht="15.75" customHeight="1">
      <c r="B36" s="6"/>
    </row>
    <row r="37" spans="2:2" ht="15.75" customHeight="1">
      <c r="B37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Пользователь Windows</cp:lastModifiedBy>
  <dcterms:created xsi:type="dcterms:W3CDTF">2010-11-11T05:05:35Z</dcterms:created>
  <dcterms:modified xsi:type="dcterms:W3CDTF">2012-05-02T07:36:13Z</dcterms:modified>
</cp:coreProperties>
</file>